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PA">Rates!$B$2</definedName>
    <definedName name="BRL">Rates!$B$3</definedName>
    <definedName name="UEL">Rates!$B$4</definedName>
    <definedName name="IT_BASIC">Rates!$B$5</definedName>
    <definedName name="IT_HIGHER">Rates!$B$6</definedName>
    <definedName name="C4_LOWER">Rates!$B$7</definedName>
    <definedName name="C4_UPPER_LIM">Rates!$B$8</definedName>
    <definedName name="C4_MAIN">Rates!$B$9</definedName>
    <definedName name="C4_UPPER_RATE">Rates!$B$10</definedName>
    <definedName name="CIS_REGISTERED">Rates!$B$11</definedName>
    <definedName name="In_GrossIncome">'Your figures'!$B$3</definedName>
    <definedName name="In_Materials">'Your figures'!$B$4</definedName>
    <definedName name="In_CisRate">'Your figures'!$B$5</definedName>
    <definedName name="In_Expenses">'Your figures'!$B$6</definedName>
    <definedName name="In_OtherIncome">'Your figures'!$B$7</definedName>
    <definedName name="CIS_DeductionBase">'Your figures'!$B$10</definedName>
    <definedName name="CIS_Deducted">'Your figures'!$B$11</definedName>
    <definedName name="SA_TaxableProfit">'Your figures'!$B$14</definedName>
    <definedName name="SA_TotalIncome">'Your figures'!$B$15</definedName>
    <definedName name="SA_IncomeTax">'Your figures'!$B$16</definedName>
    <definedName name="SA_Class4Ni">'Your figures'!$B$17</definedName>
    <definedName name="SA_TotalLiability">'Your figures'!$B$18</definedName>
    <definedName name="CIS_Refund">'Your figures'!$B$21</definedName>
    <definedName name="ConservationCheck">'Your figures'!$B$24</definedName>
  </definedNames>
  <calcPr calcId="171027"/>
</workbook>
</file>

<file path=xl/sharedStrings.xml><?xml version="1.0" encoding="utf-8"?>
<sst xmlns="http://schemas.openxmlformats.org/spreadsheetml/2006/main" count="69" uniqueCount="61">
  <si>
    <t>Locked rates: do not edit (2026/27 basis, HP sections 1 and 11a)</t>
  </si>
  <si>
    <t>Income tax: personal allowance (GBP, 2026/27, HP section 11a)</t>
  </si>
  <si>
    <t>Income tax: basic rate band width (GBP, 20% on first 37700 above PA)</t>
  </si>
  <si>
    <t>Upper earnings limit (GBP, higher rate above PA+BRL = 50270)</t>
  </si>
  <si>
    <t>Income tax: basic rate 20% (2026/27, HP section 11a)</t>
  </si>
  <si>
    <t>Income tax: higher rate 40% (2026/27, HP section 11a)</t>
  </si>
  <si>
    <t>Class 4 NI: lower profits limit (GBP, 2026/27, HP section 11a)</t>
  </si>
  <si>
    <t>Class 4 NI: upper profits limit (GBP, 2026/27, HP section 11a)</t>
  </si>
  <si>
    <t>Class 4 NI: main rate 6% on C4_LOWER to C4_UPPER_LIM (2026/27, HP section 11a)</t>
  </si>
  <si>
    <t>Class 4 NI: upper rate 2% above C4_UPPER_LIM (2026/27, HP section 11a)</t>
  </si>
  <si>
    <t>CIS deduction rate: registered subcontractor 20% (HP section 1)</t>
  </si>
  <si>
    <t>Your figures: edit the highlighted cells</t>
  </si>
  <si>
    <t>Gross CIS labour income for the year (GBP)</t>
  </si>
  <si>
    <t>Materials included in CIS payments (excluded from deduction base, HP section 1, GBP)</t>
  </si>
  <si>
    <t>CIS deduction rate (0 for GPS / 0.20 for registered / 0.30 for unregistered)</t>
  </si>
  <si>
    <t>Allowable business expenses (mileage, tools, PPE, van costs, GBP)</t>
  </si>
  <si>
    <t>Other taxable income in the same year (GBP, leave 0 if CIS only)</t>
  </si>
  <si>
    <t>CIS deduction (HP section 1: labour-only base, materials excluded)</t>
  </si>
  <si>
    <t>Labour-only deduction base (gross less materials, GBP)</t>
  </si>
  <si>
    <t>CIS deducted at source (deduction base x rate, GBP)</t>
  </si>
  <si>
    <t>Self Assessment liability (HP sections 9 and 11a)</t>
  </si>
  <si>
    <t>Taxable profit (labour base less expenses, GBP)</t>
  </si>
  <si>
    <t>Total taxable income (profit plus other income, GBP)</t>
  </si>
  <si>
    <t>Income tax (basic 20% on first 37700 above PA, higher 40% above, GBP)</t>
  </si>
  <si>
    <t>Class 4 NI on CIS profit (6% on 12570-50270, 2% above, GBP, HP section 11a)</t>
  </si>
  <si>
    <t>Total Self Assessment liability (income tax + Class 4 NI, GBP)</t>
  </si>
  <si>
    <t>Refund or balance (HP sections 9 and 13)</t>
  </si>
  <si>
    <t>CIS refund or balance due (CIS deducted less SA liability, GBP)</t>
  </si>
  <si>
    <t>Positive = refund owed to you. Negative = tax still to pay.</t>
  </si>
  <si>
    <t>Check: CIS_Deducted - SA_TotalLiability = CIS_Refund</t>
  </si>
  <si>
    <t>Typical CIS refund is GBP 2,000 to GBP 3,000 for registered subbies. This is for content only, not guaranteed (HP section 13).</t>
  </si>
  <si>
    <t>CIS refund and deduction model</t>
  </si>
  <si>
    <t>Trade Tax Specialists</t>
  </si>
  <si>
    <t/>
  </si>
  <si>
    <t>This model estimates how much CIS has been deducted at source and how much you are</t>
  </si>
  <si>
    <t>likely to get back via Self Assessment after expenses and your personal allowance.</t>
  </si>
  <si>
    <t>2026/27 income tax and Class 4 NI rates. Labour-only deduction base (HP section 1).</t>
  </si>
  <si>
    <t>Why most registered subbies get a refund:</t>
  </si>
  <si>
    <t>CIS is deducted from the labour element before any allowances or expenses.</t>
  </si>
  <si>
    <t>So the deduction usually exceeds the actual tax and NI liability for the year.</t>
  </si>
  <si>
    <t>How to use:</t>
  </si>
  <si>
    <t>1. Go to the 'Your figures' tab.</t>
  </si>
  <si>
    <t>2. Edit the highlighted cells.</t>
  </si>
  <si>
    <t>3. Every figure recalculates automatically.</t>
  </si>
  <si>
    <t>The 'Rates' tab holds the locked 2026/27 rates. Do not edit it.</t>
  </si>
  <si>
    <t>See 'Notes' for assumptions and limitations.</t>
  </si>
  <si>
    <t>Assumptions and limitations</t>
  </si>
  <si>
    <t>CIS deduction base (HP section 1)</t>
  </si>
  <si>
    <t>CIS is deducted on the labour element of the payment only. Materials are excluded.</t>
  </si>
  <si>
    <t>A contractor paying GBP 600 labour and GBP 400 materials deducts CIS from the GBP 600.</t>
  </si>
  <si>
    <t>Entering the correct materials figure is the most important input in this model.</t>
  </si>
  <si>
    <t>Refund route</t>
  </si>
  <si>
    <t>Sole traders: claim the CIS refund via Self Assessment after the tax year ends.</t>
  </si>
  <si>
    <t>Limited companies: claim in-year via the Employer Payment Summary (HP section 9).</t>
  </si>
  <si>
    <t>Market average (HP section 13)</t>
  </si>
  <si>
    <t>The typical refund for a registered sole-trader subcontractor is GBP 2,000 to GBP 3,000.</t>
  </si>
  <si>
    <t>This is for content purposes only and is not guaranteed. Your actual refund depends on</t>
  </si>
  <si>
    <t>your gross income, materials, expenses, other income and the rate applied.</t>
  </si>
  <si>
    <t>Income tax: 2026/27 rates. PA GBP 12,570; basic 20% on next GBP 37,700; higher 40% above.</t>
  </si>
  <si>
    <t>Class 4 NI: 6% on profit between GBP 12,570 and GBP 50,270, 2% above.</t>
  </si>
  <si>
    <t>This is a directional estimate. Speak to a specialist for your exact position.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</si>
</sst>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######"/>
  </numFmts>
  <fonts count="9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1e293b"/>
    </font>
    <font>
      <b/>
    </font>
    <font>
      <b/>
      <color rgb="FFf97316"/>
    </font>
    <font>
      <i/>
      <color rgb="FF1e293b"/>
    </font>
    <font>
      <b/>
      <color rgb="FF1e293b"/>
      <sz val="14"/>
    </font>
    <font>
      <b/>
      <color rgb="FF1e293b"/>
      <sz val="12"/>
    </font>
    <font>
      <b/>
      <color rgb="FF1e293b"/>
    </font>
  </fonts>
  <fills count="4">
    <fill>
      <patternFill patternType="none"/>
    </fill>
    <fill>
      <patternFill patternType="gray125"/>
    </fill>
    <fill>
      <patternFill patternType="solid">
        <fgColor rgb="FF1e293b"/>
      </patternFill>
    </fill>
    <fill>
      <patternFill patternType="solid">
        <fgColor rgb="FFfff7e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0" applyFont="1"/>
    <xf numFmtId="4" fontId="0" fillId="3" borderId="0" xfId="0" applyNumberFormat="1" applyFill="1" applyProtection="1">
      <protection locked="0"/>
    </xf>
    <xf numFmtId="9" fontId="0" fillId="3" borderId="0" xfId="0" applyNumberFormat="1" applyFill="1" applyProtection="1">
      <protection locked="0"/>
    </xf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293b"/>
  </sheetPr>
  <dimension ref="A1:B11"/>
  <sheetFormatPr defaultRowHeight="15" outlineLevelRow="0" outlineLevelCol="0" x14ac:dyDescent="55"/>
  <cols>
    <col min="1" max="1" width="72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37700</v>
      </c>
    </row>
    <row r="4" spans="1:2" x14ac:dyDescent="0.25">
      <c r="A4" s="3" t="s">
        <v>3</v>
      </c>
      <c r="B4" s="4">
        <v>50270</v>
      </c>
    </row>
    <row r="5" spans="1:2" x14ac:dyDescent="0.25">
      <c r="A5" s="3" t="s">
        <v>4</v>
      </c>
      <c r="B5" s="5">
        <v>0.2</v>
      </c>
    </row>
    <row r="6" spans="1:2" x14ac:dyDescent="0.25">
      <c r="A6" s="3" t="s">
        <v>5</v>
      </c>
      <c r="B6" s="5">
        <v>0.4</v>
      </c>
    </row>
    <row r="7" spans="1:2" x14ac:dyDescent="0.25">
      <c r="A7" s="3" t="s">
        <v>6</v>
      </c>
      <c r="B7" s="4">
        <v>12570</v>
      </c>
    </row>
    <row r="8" spans="1:2" x14ac:dyDescent="0.25">
      <c r="A8" s="3" t="s">
        <v>7</v>
      </c>
      <c r="B8" s="4">
        <v>50270</v>
      </c>
    </row>
    <row r="9" spans="1:2" x14ac:dyDescent="0.25">
      <c r="A9" s="3" t="s">
        <v>8</v>
      </c>
      <c r="B9" s="5">
        <v>0.06</v>
      </c>
    </row>
    <row r="10" spans="1:2" x14ac:dyDescent="0.25">
      <c r="A10" s="3" t="s">
        <v>9</v>
      </c>
      <c r="B10" s="5">
        <v>0.02</v>
      </c>
    </row>
    <row r="11" spans="1:2" x14ac:dyDescent="0.25">
      <c r="A11" s="3" t="s">
        <v>10</v>
      </c>
      <c r="B11" s="5">
        <v>0.2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26"/>
  <sheetFormatPr defaultRowHeight="15" outlineLevelRow="0" outlineLevelCol="0" x14ac:dyDescent="55"/>
  <cols>
    <col min="1" max="1" width="50" customWidth="1"/>
    <col min="2" max="2" width="18" customWidth="1"/>
  </cols>
  <sheetData>
    <row r="1" spans="1:2" x14ac:dyDescent="0.25">
      <c r="A1" s="6" t="s">
        <v>11</v>
      </c>
      <c r="B1" s="6"/>
    </row>
    <row r="3" spans="1:2" x14ac:dyDescent="0.25">
      <c r="A3" s="7" t="s">
        <v>12</v>
      </c>
      <c r="B3" s="8">
        <v>45000</v>
      </c>
    </row>
    <row r="4" spans="1:2" x14ac:dyDescent="0.25">
      <c r="A4" s="7" t="s">
        <v>13</v>
      </c>
      <c r="B4" s="8">
        <v>5000</v>
      </c>
    </row>
    <row r="5" spans="1:2" x14ac:dyDescent="0.25">
      <c r="A5" s="7" t="s">
        <v>14</v>
      </c>
      <c r="B5" s="9">
        <v>0.2</v>
      </c>
    </row>
    <row r="6" spans="1:2" x14ac:dyDescent="0.25">
      <c r="A6" s="7" t="s">
        <v>15</v>
      </c>
      <c r="B6" s="8">
        <v>4000</v>
      </c>
    </row>
    <row r="7" spans="1:2" x14ac:dyDescent="0.25">
      <c r="A7" s="7" t="s">
        <v>16</v>
      </c>
      <c r="B7" s="8">
        <v>0</v>
      </c>
    </row>
    <row r="9" spans="1:2" x14ac:dyDescent="0.25">
      <c r="A9" s="6" t="s">
        <v>17</v>
      </c>
      <c r="B9" s="6"/>
    </row>
    <row r="10" spans="1:2" x14ac:dyDescent="0.25">
      <c r="A10" s="7" t="s">
        <v>18</v>
      </c>
      <c r="B10" s="10">
        <f>MAX(0,In_GrossIncome-In_Materials)</f>
      </c>
    </row>
    <row r="11" spans="1:2" x14ac:dyDescent="0.25">
      <c r="A11" s="7" t="s">
        <v>19</v>
      </c>
      <c r="B11" s="11">
        <f>CIS_DeductionBase*In_CisRate</f>
      </c>
    </row>
    <row r="13" spans="1:2" x14ac:dyDescent="0.25">
      <c r="A13" s="6" t="s">
        <v>20</v>
      </c>
      <c r="B13" s="6"/>
    </row>
    <row r="14" spans="1:2" x14ac:dyDescent="0.25">
      <c r="A14" s="7" t="s">
        <v>21</v>
      </c>
      <c r="B14" s="10">
        <f>MAX(0,CIS_DeductionBase-In_Expenses)</f>
      </c>
    </row>
    <row r="15" spans="1:2" x14ac:dyDescent="0.25">
      <c r="A15" s="7" t="s">
        <v>22</v>
      </c>
      <c r="B15" s="10">
        <f>SA_TaxableProfit+In_OtherIncome</f>
      </c>
    </row>
    <row r="16" spans="1:2" x14ac:dyDescent="0.25">
      <c r="A16" s="7" t="s">
        <v>23</v>
      </c>
      <c r="B16" s="10">
        <f>IF(SA_TotalIncome&lt;=PA,0,MIN(SA_TotalIncome-PA,BRL)*IT_BASIC+MAX(0,SA_TotalIncome-PA-BRL)*IT_HIGHER)</f>
      </c>
    </row>
    <row r="17" spans="1:2" x14ac:dyDescent="0.25">
      <c r="A17" s="7" t="s">
        <v>24</v>
      </c>
      <c r="B17" s="10">
        <f>IF(SA_TaxableProfit&lt;=C4_LOWER,0,(MIN(SA_TaxableProfit,C4_UPPER_LIM)-C4_LOWER)*C4_MAIN+MAX(0,SA_TaxableProfit-C4_UPPER_LIM)*C4_UPPER_RATE)</f>
      </c>
    </row>
    <row r="18" spans="1:2" x14ac:dyDescent="0.25">
      <c r="A18" s="12" t="s">
        <v>25</v>
      </c>
      <c r="B18" s="11">
        <f>SA_IncomeTax+SA_Class4Ni</f>
      </c>
    </row>
    <row r="20" spans="1:2" x14ac:dyDescent="0.25">
      <c r="A20" s="6" t="s">
        <v>26</v>
      </c>
      <c r="B20" s="6"/>
    </row>
    <row r="21" spans="1:2" x14ac:dyDescent="0.25">
      <c r="A21" s="12" t="s">
        <v>27</v>
      </c>
      <c r="B21" s="13">
        <f>CIS_Deducted-SA_TotalLiability</f>
      </c>
    </row>
    <row r="22" spans="1:1" x14ac:dyDescent="0.25">
      <c r="A22" s="14" t="s">
        <v>28</v>
      </c>
    </row>
    <row r="24" spans="1:2" x14ac:dyDescent="0.25">
      <c r="A24" s="7" t="s">
        <v>29</v>
      </c>
      <c r="B24">
        <f>IF(ABS(CIS_Refund-(CIS_Deducted-SA_TotalLiability))&lt;0.01,"OK","ERROR")</f>
      </c>
    </row>
    <row r="26" ht="28" customHeight="1" spans="1:1" x14ac:dyDescent="0.25">
      <c r="A26" s="15" t="s">
        <v>30</v>
      </c>
    </row>
  </sheetData>
  <mergeCells count="4">
    <mergeCell ref="A1:B1"/>
    <mergeCell ref="A9:B9"/>
    <mergeCell ref="A13:B13"/>
    <mergeCell ref="A20:B2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A18"/>
  <sheetFormatPr defaultRowHeight="15" outlineLevelRow="0" outlineLevelCol="0" x14ac:dyDescent="55"/>
  <cols>
    <col min="1" max="1" width="90" customWidth="1"/>
  </cols>
  <sheetData>
    <row r="1" spans="1:1" x14ac:dyDescent="0.25">
      <c r="A1" s="16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33</v>
      </c>
    </row>
    <row r="8" spans="1:1" x14ac:dyDescent="0.25">
      <c r="A8" s="17" t="s">
        <v>37</v>
      </c>
    </row>
    <row r="9" spans="1:1" x14ac:dyDescent="0.25">
      <c r="A9" t="s">
        <v>38</v>
      </c>
    </row>
    <row r="10" spans="1:1" x14ac:dyDescent="0.25">
      <c r="A10" t="s">
        <v>39</v>
      </c>
    </row>
    <row r="11" spans="1:1" x14ac:dyDescent="0.25">
      <c r="A11" t="s">
        <v>33</v>
      </c>
    </row>
    <row r="12" spans="1:1" x14ac:dyDescent="0.25">
      <c r="A12" s="17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33</v>
      </c>
    </row>
    <row r="17" spans="1:1" x14ac:dyDescent="0.25">
      <c r="A17" t="s">
        <v>44</v>
      </c>
    </row>
    <row r="18" spans="1:1" x14ac:dyDescent="0.25">
      <c r="A18" t="s">
        <v>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FormatPr defaultRowHeight="15" outlineLevelRow="0" outlineLevelCol="0" x14ac:dyDescent="55"/>
  <cols>
    <col min="1" max="1" width="100" customWidth="1"/>
  </cols>
  <sheetData>
    <row r="1" spans="1:1" x14ac:dyDescent="0.25">
      <c r="A1" s="16" t="s">
        <v>46</v>
      </c>
    </row>
    <row r="2" spans="1:1" x14ac:dyDescent="0.25">
      <c r="A2" t="s">
        <v>33</v>
      </c>
    </row>
    <row r="3" spans="1:1" x14ac:dyDescent="0.25">
      <c r="A3" s="18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33</v>
      </c>
    </row>
    <row r="8" spans="1:1" x14ac:dyDescent="0.25">
      <c r="A8" s="1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33</v>
      </c>
    </row>
    <row r="12" spans="1:1" x14ac:dyDescent="0.25">
      <c r="A12" s="18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33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33</v>
      </c>
    </row>
    <row r="20" spans="1:1" x14ac:dyDescent="0.25">
      <c r="A20" t="s">
        <v>60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 Tax Specialists</dc:creator>
  <dc:title/>
  <dc:subject/>
  <dc:description/>
  <cp:keywords/>
  <cp:category/>
  <cp:lastModifiedBy>Trade Tax Specialists</cp:lastModifiedBy>
  <dcterms:created xsi:type="dcterms:W3CDTF">2024-01-01T00:00:00Z</dcterms:created>
  <dcterms:modified xsi:type="dcterms:W3CDTF">2024-01-01T00:00:00Z</dcterms:modified>
</cp:coreProperties>
</file>