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Rates" state="visible" r:id="rId4"/>
    <sheet sheetId="2" name="Your figures" state="visible" r:id="rId5"/>
    <sheet sheetId="3" name="Start here" state="visible" r:id="rId6"/>
    <sheet sheetId="4" name="Notes" state="visible" r:id="rId7"/>
  </sheets>
  <definedNames>
    <definedName name="PA">Rates!$B$2</definedName>
    <definedName name="BRL">Rates!$B$3</definedName>
    <definedName name="IT_BASIC">Rates!$B$4</definedName>
    <definedName name="IT_HIGHER">Rates!$B$5</definedName>
    <definedName name="C4_LOWER">Rates!$B$6</definedName>
    <definedName name="C4_UPPER_LIM">Rates!$B$7</definedName>
    <definedName name="C4_MAIN">Rates!$B$8</definedName>
    <definedName name="C4_UPPER_RATE">Rates!$B$9</definedName>
    <definedName name="C1_LOWER">Rates!$B$10</definedName>
    <definedName name="C1_UPPER_LIM">Rates!$B$11</definedName>
    <definedName name="C1_MAIN">Rates!$B$12</definedName>
    <definedName name="C1_UPPER_RATE">Rates!$B$13</definedName>
    <definedName name="In_Gross">'Your figures'!$B$3</definedName>
    <definedName name="In_CisExpenses">'Your figures'!$B$4</definedName>
    <definedName name="In_CisRate">'Your figures'!$B$5</definedName>
    <definedName name="CIS_Profit">'Your figures'!$B$8</definedName>
    <definedName name="CIS_IncomeTax">'Your figures'!$B$9</definedName>
    <definedName name="CIS_Class4Ni">'Your figures'!$B$10</definedName>
    <definedName name="CIS_TotalTax">'Your figures'!$B$11</definedName>
    <definedName name="CIS_TakeHome">'Your figures'!$B$12</definedName>
    <definedName name="CIS_ConservationCheck">'Your figures'!$B$13</definedName>
    <definedName name="PAYE_IncomeTax">'Your figures'!$B$16</definedName>
    <definedName name="PAYE_Class1Ni">'Your figures'!$B$17</definedName>
    <definedName name="PAYE_TotalTax">'Your figures'!$B$18</definedName>
    <definedName name="PAYE_TakeHome">'Your figures'!$B$19</definedName>
    <definedName name="PAYE_ConservationCheck">'Your figures'!$B$20</definedName>
    <definedName name="TakeHomeDiff">'Your figures'!$B$23</definedName>
  </definedNames>
  <calcPr calcId="171027"/>
</workbook>
</file>

<file path=xl/sharedStrings.xml><?xml version="1.0" encoding="utf-8"?>
<sst xmlns="http://schemas.openxmlformats.org/spreadsheetml/2006/main" count="80" uniqueCount="67">
  <si>
    <t>Locked rates: do not edit (2026/27 basis, HP section 11a)</t>
  </si>
  <si>
    <t>Income tax: personal allowance (GBP, 2026/27, HP section 11a)</t>
  </si>
  <si>
    <t>Income tax: basic rate band width (GBP, 20% on first 37700 above PA)</t>
  </si>
  <si>
    <t>Income tax: basic rate 20% (2026/27, HP section 11a)</t>
  </si>
  <si>
    <t>Income tax: higher rate 40% (2026/27, HP section 11a)</t>
  </si>
  <si>
    <t>Class 4 NI (CIS): lower profits limit (GBP, 2026/27)</t>
  </si>
  <si>
    <t>Class 4 NI (CIS): upper profits limit (GBP, 2026/27)</t>
  </si>
  <si>
    <t>Class 4 NI (CIS): main rate 6% on C4_LOWER to C4_UPPER_LIM (HP section 11a)</t>
  </si>
  <si>
    <t>Class 4 NI (CIS): upper rate 2% above C4_UPPER_LIM (HP section 11a)</t>
  </si>
  <si>
    <t>Employee Class 1 NI (PAYE): primary threshold (GBP, 2026/27)</t>
  </si>
  <si>
    <t>Employee Class 1 NI (PAYE): upper earnings limit (GBP, 2026/27)</t>
  </si>
  <si>
    <t>Employee Class 1 NI (PAYE): main rate 8% on C1_LOWER to C1_UPPER_LIM (HP section 11a)</t>
  </si>
  <si>
    <t>Employee Class 1 NI (PAYE): upper rate 2% above C1_UPPER_LIM (HP section 11a)</t>
  </si>
  <si>
    <t>Your figures: edit the highlighted cells</t>
  </si>
  <si>
    <t>CIS self-employed</t>
  </si>
  <si>
    <t>Gross earnings</t>
  </si>
  <si>
    <t>Gross annual earnings (GBP, same figure for both paths)</t>
  </si>
  <si>
    <t>Allowable expenses</t>
  </si>
  <si>
    <t>Annual business expenses (CIS path only: mileage, tools, PPE, van, GBP)</t>
  </si>
  <si>
    <t>Income tax</t>
  </si>
  <si>
    <t>CIS deduction rate (0 for GPS / 0.20 for registered / 0.30 for unregistered)</t>
  </si>
  <si>
    <t>Class 4 NI (6%/2%)</t>
  </si>
  <si>
    <t>Take-home</t>
  </si>
  <si>
    <t>CIS self-employed path</t>
  </si>
  <si>
    <t>Taxable profit (gross less expenses, GBP)</t>
  </si>
  <si>
    <t>PAYE employee</t>
  </si>
  <si>
    <t>Income tax (basic 20% + higher 40%, GBP)</t>
  </si>
  <si>
    <t>Class 4 NI (6%/2% on CIS profit, NOT Class 1, GBP)</t>
  </si>
  <si>
    <t>Total CIS tax (income tax + Class 4 NI, GBP)</t>
  </si>
  <si>
    <t>Employee NI (Class 1 8%/2%)</t>
  </si>
  <si>
    <t>CIS take-home (gross less expenses less total tax, GBP)</t>
  </si>
  <si>
    <t>Check: In_Gross - In_CisExpenses - CIS_TotalTax = CIS_TakeHome</t>
  </si>
  <si>
    <t>CIS advantage (negative = PAYE wins)</t>
  </si>
  <si>
    <t>PAYE employee path</t>
  </si>
  <si>
    <t>Employee Class 1 NI (8%/2% on gross, NOT Class 4, GBP)</t>
  </si>
  <si>
    <t>Total PAYE tax (income tax + employee NI, GBP)</t>
  </si>
  <si>
    <t>PAYE take-home (gross less total tax, GBP)</t>
  </si>
  <si>
    <t>Check: In_Gross - PAYE_TotalTax = PAYE_TakeHome</t>
  </si>
  <si>
    <t>Take-home comparison</t>
  </si>
  <si>
    <t>CIS take-home less PAYE take-home (positive = CIS wins, GBP)</t>
  </si>
  <si>
    <t>CIS vs PAYE take-home comparison model</t>
  </si>
  <si>
    <t>Trade Tax Specialists</t>
  </si>
  <si>
    <t/>
  </si>
  <si>
    <t>This model compares the annual take-home of a CIS self-employed subcontractor</t>
  </si>
  <si>
    <t>with a PAYE employee at the same gross earnings, using 2026/27 rates.</t>
  </si>
  <si>
    <t>Key differences:</t>
  </si>
  <si>
    <t>CIS: you can deduct genuine business expenses. Class 4 NI 6%/2%.</t>
  </si>
  <si>
    <t>PAYE: no expense deduction. Employee Class 1 NI 8%/2%.</t>
  </si>
  <si>
    <t>The CIS advance (deducted at source) is a cash-flow timing point only.</t>
  </si>
  <si>
    <t>Non-financial factors: PAYE carries statutory employment rights.</t>
  </si>
  <si>
    <t>CIS subcontractors have no sick pay, holiday pay or redundancy protection.</t>
  </si>
  <si>
    <t>How to use:</t>
  </si>
  <si>
    <t>1. Go to the 'Your figures' tab.</t>
  </si>
  <si>
    <t>2. Edit the highlighted cells.</t>
  </si>
  <si>
    <t>3. Every figure recalculates automatically.</t>
  </si>
  <si>
    <t>The 'Rates' tab holds the locked 2026/27 rates. Do not edit it.</t>
  </si>
  <si>
    <t>Assumptions and limitations</t>
  </si>
  <si>
    <t>Rate mix</t>
  </si>
  <si>
    <t>CIS self-employed: Class 4 NI at 6% (12570-50270) and 2% above (HP section 11a).</t>
  </si>
  <si>
    <t>PAYE employee: employee Class 1 NI at 8% (12570-50270) and 2% above (HP section 11a).</t>
  </si>
  <si>
    <t>Employer NIC is the engager's cost and is excluded from this subcontractor comparison.</t>
  </si>
  <si>
    <t>Income tax: 2026/27 rates. PA GBP 12,570; basic 20% on next GBP 37,700; higher 40% above.</t>
  </si>
  <si>
    <t>PAYE take-home assumes no employment benefits, pension contributions or tax codes other</t>
  </si>
  <si>
    <t>than the standard personal allowance code.</t>
  </si>
  <si>
    <t>CIS take-home assumes the year-end Self Assessment refund is received in full. The CIS</t>
  </si>
  <si>
    <t>advance is a timing point: it is reconciled via Self Assessment, not a final tax.</t>
  </si>
  <si>
    <t>This is a directional estimate. Speak to a specialist for your exact position.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</si>
</sst>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######"/>
  </numFmts>
  <fonts count="8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1e293b"/>
    </font>
    <font>
      <b/>
      <color rgb="FF1e293b"/>
    </font>
    <font>
      <b/>
    </font>
    <font>
      <b/>
      <color rgb="FFf97316"/>
    </font>
    <font>
      <b/>
      <color rgb="FF1e293b"/>
      <sz val="14"/>
    </font>
    <font>
      <b/>
      <color rgb="FF1e293b"/>
      <sz val="12"/>
    </font>
  </fonts>
  <fills count="5">
    <fill>
      <patternFill patternType="none"/>
    </fill>
    <fill>
      <patternFill patternType="gray125"/>
    </fill>
    <fill>
      <patternFill patternType="solid">
        <fgColor rgb="FF1e293b"/>
      </patternFill>
    </fill>
    <fill>
      <patternFill patternType="solid">
        <fgColor rgb="FFf97316"/>
      </patternFill>
    </fill>
    <fill>
      <patternFill patternType="solid">
        <fgColor rgb="FFfff7e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0" borderId="0" xfId="0" applyFont="1"/>
    <xf numFmtId="4" fontId="0" fillId="0" borderId="0" xfId="0" applyNumberFormat="1"/>
    <xf numFmtId="4" fontId="0" fillId="4" borderId="0" xfId="0" applyNumberFormat="1" applyFill="1" applyProtection="1">
      <protection locked="0"/>
    </xf>
    <xf numFmtId="9" fontId="0" fillId="4" borderId="0" xfId="0" applyNumberFormat="1" applyFill="1" applyProtection="1">
      <protection locked="0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293b"/>
  </sheetPr>
  <dimension ref="A1:B13"/>
  <sheetFormatPr defaultRowHeight="15" outlineLevelRow="0" outlineLevelCol="0" x14ac:dyDescent="55"/>
  <cols>
    <col min="1" max="1" width="80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12570</v>
      </c>
    </row>
    <row r="3" spans="1:2" x14ac:dyDescent="0.25">
      <c r="A3" s="3" t="s">
        <v>2</v>
      </c>
      <c r="B3" s="4">
        <v>37700</v>
      </c>
    </row>
    <row r="4" spans="1:2" x14ac:dyDescent="0.25">
      <c r="A4" s="3" t="s">
        <v>3</v>
      </c>
      <c r="B4" s="5">
        <v>0.2</v>
      </c>
    </row>
    <row r="5" spans="1:2" x14ac:dyDescent="0.25">
      <c r="A5" s="3" t="s">
        <v>4</v>
      </c>
      <c r="B5" s="5">
        <v>0.4</v>
      </c>
    </row>
    <row r="6" spans="1:2" x14ac:dyDescent="0.25">
      <c r="A6" s="3" t="s">
        <v>5</v>
      </c>
      <c r="B6" s="4">
        <v>12570</v>
      </c>
    </row>
    <row r="7" spans="1:2" x14ac:dyDescent="0.25">
      <c r="A7" s="3" t="s">
        <v>6</v>
      </c>
      <c r="B7" s="4">
        <v>50270</v>
      </c>
    </row>
    <row r="8" spans="1:2" x14ac:dyDescent="0.25">
      <c r="A8" s="3" t="s">
        <v>7</v>
      </c>
      <c r="B8" s="5">
        <v>0.06</v>
      </c>
    </row>
    <row r="9" spans="1:2" x14ac:dyDescent="0.25">
      <c r="A9" s="3" t="s">
        <v>8</v>
      </c>
      <c r="B9" s="5">
        <v>0.02</v>
      </c>
    </row>
    <row r="10" spans="1:2" x14ac:dyDescent="0.25">
      <c r="A10" s="3" t="s">
        <v>9</v>
      </c>
      <c r="B10" s="4">
        <v>12570</v>
      </c>
    </row>
    <row r="11" spans="1:2" x14ac:dyDescent="0.25">
      <c r="A11" s="3" t="s">
        <v>10</v>
      </c>
      <c r="B11" s="4">
        <v>50270</v>
      </c>
    </row>
    <row r="12" spans="1:2" x14ac:dyDescent="0.25">
      <c r="A12" s="3" t="s">
        <v>11</v>
      </c>
      <c r="B12" s="5">
        <v>0.08</v>
      </c>
    </row>
    <row r="13" spans="1:2" x14ac:dyDescent="0.25">
      <c r="A13" s="3" t="s">
        <v>12</v>
      </c>
      <c r="B13" s="5">
        <v>0.02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E23"/>
  <sheetFormatPr defaultRowHeight="15" outlineLevelRow="0" outlineLevelCol="0" x14ac:dyDescent="55"/>
  <cols>
    <col min="1" max="1" width="46" customWidth="1"/>
    <col min="2" max="2" width="18" customWidth="1"/>
    <col min="3" max="3" width="4" customWidth="1"/>
    <col min="4" max="4" width="38" customWidth="1"/>
    <col min="5" max="5" width="18" customWidth="1"/>
  </cols>
  <sheetData>
    <row r="1" spans="1:5" x14ac:dyDescent="0.25">
      <c r="A1" s="6" t="s">
        <v>13</v>
      </c>
      <c r="B1" s="6"/>
      <c r="D1" s="7" t="s">
        <v>14</v>
      </c>
      <c r="E1" s="7"/>
    </row>
    <row r="2" spans="4:5" x14ac:dyDescent="0.25">
      <c r="D2" s="8" t="s">
        <v>15</v>
      </c>
      <c r="E2" s="9">
        <f>In_Gross</f>
      </c>
    </row>
    <row r="3" spans="1:5" x14ac:dyDescent="0.25">
      <c r="A3" s="8" t="s">
        <v>16</v>
      </c>
      <c r="B3" s="10">
        <v>45000</v>
      </c>
      <c r="D3" s="8" t="s">
        <v>17</v>
      </c>
      <c r="E3" s="9">
        <f>In_CisExpenses</f>
      </c>
    </row>
    <row r="4" spans="1:5" x14ac:dyDescent="0.25">
      <c r="A4" s="8" t="s">
        <v>18</v>
      </c>
      <c r="B4" s="10">
        <v>5000</v>
      </c>
      <c r="D4" s="8" t="s">
        <v>19</v>
      </c>
      <c r="E4" s="9">
        <f>CIS_IncomeTax</f>
      </c>
    </row>
    <row r="5" spans="1:5" x14ac:dyDescent="0.25">
      <c r="A5" s="8" t="s">
        <v>20</v>
      </c>
      <c r="B5" s="11">
        <v>0.2</v>
      </c>
      <c r="D5" s="8" t="s">
        <v>21</v>
      </c>
      <c r="E5" s="9">
        <f>CIS_Class4Ni</f>
      </c>
    </row>
    <row r="6" spans="4:5" x14ac:dyDescent="0.25">
      <c r="D6" s="12" t="s">
        <v>22</v>
      </c>
      <c r="E6" s="13">
        <f>CIS_TakeHome</f>
      </c>
    </row>
    <row r="7" spans="1:2" x14ac:dyDescent="0.25">
      <c r="A7" s="6" t="s">
        <v>23</v>
      </c>
      <c r="B7" s="6"/>
    </row>
    <row r="8" spans="1:5" x14ac:dyDescent="0.25">
      <c r="A8" s="8" t="s">
        <v>24</v>
      </c>
      <c r="B8" s="9">
        <f>MAX(0,In_Gross-In_CisExpenses)</f>
      </c>
      <c r="D8" s="6" t="s">
        <v>25</v>
      </c>
      <c r="E8" s="6"/>
    </row>
    <row r="9" spans="1:5" x14ac:dyDescent="0.25">
      <c r="A9" s="8" t="s">
        <v>26</v>
      </c>
      <c r="B9" s="9">
        <f>IF(CIS_Profit&lt;=PA,0,MIN(CIS_Profit-PA,BRL)*IT_BASIC+MAX(0,CIS_Profit-PA-BRL)*IT_HIGHER)</f>
      </c>
      <c r="D9" s="8" t="s">
        <v>15</v>
      </c>
      <c r="E9" s="9">
        <f>In_Gross</f>
      </c>
    </row>
    <row r="10" spans="1:5" x14ac:dyDescent="0.25">
      <c r="A10" s="8" t="s">
        <v>27</v>
      </c>
      <c r="B10" s="9">
        <f>IF(CIS_Profit&lt;=C4_LOWER,0,(MIN(CIS_Profit,C4_UPPER_LIM)-C4_LOWER)*C4_MAIN+MAX(0,CIS_Profit-C4_UPPER_LIM)*C4_UPPER_RATE)</f>
      </c>
      <c r="D10" s="8" t="s">
        <v>19</v>
      </c>
      <c r="E10" s="9">
        <f>PAYE_IncomeTax</f>
      </c>
    </row>
    <row r="11" spans="1:5" x14ac:dyDescent="0.25">
      <c r="A11" s="8" t="s">
        <v>28</v>
      </c>
      <c r="B11" s="9">
        <f>CIS_IncomeTax+CIS_Class4Ni</f>
      </c>
      <c r="D11" s="8" t="s">
        <v>29</v>
      </c>
      <c r="E11" s="9">
        <f>PAYE_Class1Ni</f>
      </c>
    </row>
    <row r="12" spans="1:5" x14ac:dyDescent="0.25">
      <c r="A12" s="14" t="s">
        <v>30</v>
      </c>
      <c r="B12" s="15">
        <f>In_Gross-In_CisExpenses-CIS_TotalTax</f>
      </c>
      <c r="D12" s="12" t="s">
        <v>22</v>
      </c>
      <c r="E12" s="13">
        <f>PAYE_TakeHome</f>
      </c>
    </row>
    <row r="13" spans="1:2" x14ac:dyDescent="0.25">
      <c r="A13" s="8" t="s">
        <v>31</v>
      </c>
      <c r="B13">
        <f>IF(ABS(CIS_TakeHome-(In_Gross-In_CisExpenses-CIS_TotalTax))&lt;0.01,"OK","ERROR")</f>
      </c>
    </row>
    <row r="14" spans="4:5" x14ac:dyDescent="0.25">
      <c r="D14" s="12" t="s">
        <v>32</v>
      </c>
      <c r="E14" s="16">
        <f>TakeHomeDiff</f>
      </c>
    </row>
    <row r="15" spans="1:2" x14ac:dyDescent="0.25">
      <c r="A15" s="6" t="s">
        <v>33</v>
      </c>
      <c r="B15" s="6"/>
    </row>
    <row r="16" spans="1:2" x14ac:dyDescent="0.25">
      <c r="A16" s="8" t="s">
        <v>26</v>
      </c>
      <c r="B16" s="9">
        <f>IF(In_Gross&lt;=PA,0,MIN(In_Gross-PA,BRL)*IT_BASIC+MAX(0,In_Gross-PA-BRL)*IT_HIGHER)</f>
      </c>
    </row>
    <row r="17" spans="1:2" x14ac:dyDescent="0.25">
      <c r="A17" s="8" t="s">
        <v>34</v>
      </c>
      <c r="B17" s="9">
        <f>IF(In_Gross&lt;=C1_LOWER,0,(MIN(In_Gross,C1_UPPER_LIM)-C1_LOWER)*C1_MAIN+MAX(0,In_Gross-C1_UPPER_LIM)*C1_UPPER_RATE)</f>
      </c>
    </row>
    <row r="18" spans="1:2" x14ac:dyDescent="0.25">
      <c r="A18" s="8" t="s">
        <v>35</v>
      </c>
      <c r="B18" s="9">
        <f>PAYE_IncomeTax+PAYE_Class1Ni</f>
      </c>
    </row>
    <row r="19" spans="1:2" x14ac:dyDescent="0.25">
      <c r="A19" s="14" t="s">
        <v>36</v>
      </c>
      <c r="B19" s="15">
        <f>In_Gross-PAYE_TotalTax</f>
      </c>
    </row>
    <row r="20" spans="1:2" x14ac:dyDescent="0.25">
      <c r="A20" s="8" t="s">
        <v>37</v>
      </c>
      <c r="B20">
        <f>IF(ABS(PAYE_TakeHome-(In_Gross-PAYE_TotalTax))&lt;0.01,"OK","ERROR")</f>
      </c>
    </row>
    <row r="22" spans="1:2" x14ac:dyDescent="0.25">
      <c r="A22" s="6" t="s">
        <v>38</v>
      </c>
      <c r="B22" s="6"/>
    </row>
    <row r="23" spans="1:2" x14ac:dyDescent="0.25">
      <c r="A23" s="14" t="s">
        <v>39</v>
      </c>
      <c r="B23" s="16">
        <f>CIS_TakeHome-PAYE_TakeHome</f>
      </c>
    </row>
  </sheetData>
  <mergeCells count="6">
    <mergeCell ref="A1:B1"/>
    <mergeCell ref="D1:E1"/>
    <mergeCell ref="A7:B7"/>
    <mergeCell ref="D8:E8"/>
    <mergeCell ref="A15:B15"/>
    <mergeCell ref="A22:B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A20"/>
  <sheetFormatPr defaultRowHeight="15" outlineLevelRow="0" outlineLevelCol="0" x14ac:dyDescent="55"/>
  <cols>
    <col min="1" max="1" width="90" customWidth="1"/>
  </cols>
  <sheetData>
    <row r="1" spans="1:1" x14ac:dyDescent="0.25">
      <c r="A1" s="17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42</v>
      </c>
    </row>
    <row r="7" spans="1:1" x14ac:dyDescent="0.25">
      <c r="A7" s="18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42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42</v>
      </c>
    </row>
    <row r="15" spans="1:1" x14ac:dyDescent="0.25">
      <c r="A15" s="18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42</v>
      </c>
    </row>
    <row r="20" spans="1:1" x14ac:dyDescent="0.25">
      <c r="A20" t="s">
        <v>55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FormatPr defaultRowHeight="15" outlineLevelRow="0" outlineLevelCol="0" x14ac:dyDescent="55"/>
  <cols>
    <col min="1" max="1" width="100" customWidth="1"/>
  </cols>
  <sheetData>
    <row r="1" spans="1:1" x14ac:dyDescent="0.25">
      <c r="A1" s="17" t="s">
        <v>56</v>
      </c>
    </row>
    <row r="2" spans="1:1" x14ac:dyDescent="0.25">
      <c r="A2" t="s">
        <v>42</v>
      </c>
    </row>
    <row r="3" spans="1:1" x14ac:dyDescent="0.25">
      <c r="A3" s="12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42</v>
      </c>
    </row>
    <row r="8" spans="1:1" x14ac:dyDescent="0.25">
      <c r="A8" t="s">
        <v>61</v>
      </c>
    </row>
    <row r="9" spans="1:1" x14ac:dyDescent="0.25">
      <c r="A9" t="s">
        <v>42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42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42</v>
      </c>
    </row>
    <row r="16" spans="1:1" x14ac:dyDescent="0.25">
      <c r="A16" t="s">
        <v>66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Your figures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 Tax Specialists</dc:creator>
  <dc:title/>
  <dc:subject/>
  <dc:description/>
  <cp:keywords/>
  <cp:category/>
  <cp:lastModifiedBy>Trade Tax Specialists</cp:lastModifiedBy>
  <dcterms:created xsi:type="dcterms:W3CDTF">2024-01-01T00:00:00Z</dcterms:created>
  <dcterms:modified xsi:type="dcterms:W3CDTF">2024-01-01T00:00:00Z</dcterms:modified>
</cp:coreProperties>
</file>